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<sst xmlns="http://schemas.openxmlformats.org/spreadsheetml/2006/main" count="389" uniqueCount="116">
  <si>
    <t xml:space="preserve">ИНФОРМАЦИЯ О НАЧИСЛЕННЫХ, СОБРАННЫХ И ИЗРАСХОДОВАННЫХ СРЕДСТВАХ  на 31.12.2019 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</si>
  <si>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</si>
  <si>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</si>
  <si>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</si>
  <si>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</si>
  <si>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</si>
  <si>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</si>
  <si>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</si>
  <si>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</si>
  <si>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</si>
  <si>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</si>
  <si>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</si>
  <si>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</si>
  <si>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</si>
  <si>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Кузнечная </t>
  </si>
  <si>
    <t>01.10.2014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</si>
  <si>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</si>
  <si>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</si>
  <si>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</si>
  <si>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</si>
  <si>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</si>
  <si>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 110мм(ЦК)</t>
  </si>
  <si>
    <t xml:space="preserve">Кузнечная 142/2 </t>
  </si>
  <si>
    <t>кв.40</t>
  </si>
  <si>
    <t>устройство мусорных контейнеров (металлический 3 шт. по 0,75м3) на территории двора жилого дома (прошу снять с лицевого счета дома по статье т/р за декабрь 2018г.)</t>
  </si>
  <si>
    <t>Кузнечная 142/2</t>
  </si>
  <si>
    <t>устройство мусорных контейнеров (металлический 3 шт. по 0,75м3) на территории двора жилого дома (прошу добавить в лицевой счет дома по статье т/р за декабрь 2018г.)</t>
  </si>
  <si>
    <t>ИТОГО</t>
  </si>
  <si>
    <t>февраль 2019г.</t>
  </si>
  <si>
    <t>проверка технического состояния вентиляционных и дымовых каналов</t>
  </si>
  <si>
    <t>кв.4,7,8,11,12,14,22,23,34,39,49, 44,45,46,48,56,57,58</t>
  </si>
  <si>
    <t>март 2019г.</t>
  </si>
  <si>
    <t>Смена труб ЦК</t>
  </si>
  <si>
    <t>кв.54</t>
  </si>
  <si>
    <t>проверка технического состояния вентиляционных каналов</t>
  </si>
  <si>
    <t>кв.3,6,10,13,18,27,28,30,35,37,41,42,46,50,52,60</t>
  </si>
  <si>
    <t>Апрель 2019г.</t>
  </si>
  <si>
    <t>Май 2019г.</t>
  </si>
  <si>
    <t>Июнь 2019г.</t>
  </si>
  <si>
    <t>смена трубопровода ф 32мм</t>
  </si>
  <si>
    <t>кв.40,52 ГВС п/п</t>
  </si>
  <si>
    <t>Июль 2019г.</t>
  </si>
  <si>
    <t>кв.9,17,21,24,31</t>
  </si>
  <si>
    <t xml:space="preserve">гидравлическое испытание внутридомовой системы ЦО </t>
  </si>
  <si>
    <t>Смена запорной арматуры и фасонных частей на ЦО( подготовка к гидравлическим испытаниям внутридомовой системы ЦО )</t>
  </si>
  <si>
    <t>подвал</t>
  </si>
  <si>
    <t>Замена трубопровода ввода ГВС (труба ф 63 мм)</t>
  </si>
  <si>
    <t>Август 2019г.</t>
  </si>
  <si>
    <t>гидравлическое испытание внутридомовой системы ГВС</t>
  </si>
  <si>
    <t xml:space="preserve">смена трубопровода ф 32мм </t>
  </si>
  <si>
    <t>кв.46 ГВС п/п</t>
  </si>
  <si>
    <t>благоустройство МКД (установка урн)</t>
  </si>
  <si>
    <t>перед подъездами №1,2 и на площадке</t>
  </si>
  <si>
    <t>сентябрь 2019г.</t>
  </si>
  <si>
    <t>октябрь 2019г.</t>
  </si>
  <si>
    <t>ноябрь 2019г.</t>
  </si>
  <si>
    <t>смена трубопровода ф 25мм(ЦО)</t>
  </si>
  <si>
    <t>кв.31(ЦО п/п)</t>
  </si>
  <si>
    <t>декабрь 2019г.</t>
  </si>
  <si>
    <t>проверка технического состояния вентиляционных  каналов</t>
  </si>
  <si>
    <t>кв.2,7,8,10,22,24,30,36,39,40,42,46,57,59</t>
  </si>
  <si>
    <t>кв.4,9,14,17,18,23,27,31,34,37,41,43,44,49,52,50,56,58,60</t>
  </si>
  <si>
    <t xml:space="preserve">Работы по аварийному ремонту общего имущества МКД с января по декабрь  2019г. </t>
  </si>
  <si>
    <t>ВСЕГО</t>
  </si>
  <si>
    <t>Январь 2019 г</t>
  </si>
  <si>
    <t>очистка кровли от снега в жилом доме</t>
  </si>
  <si>
    <t>установка крана шарового ф15мм</t>
  </si>
  <si>
    <t>кв.56 ХВС</t>
  </si>
  <si>
    <t>техническое обслуживание УУТЭ</t>
  </si>
  <si>
    <t>ЦО и ГВС</t>
  </si>
  <si>
    <t>техническое обслуживание ОПУЭ</t>
  </si>
  <si>
    <t>ФЕВРАЛЬ 2019Г.</t>
  </si>
  <si>
    <t>техническое обслуживание УYTЭ</t>
  </si>
  <si>
    <t>обходы и осмотры инженерных коммуникаций</t>
  </si>
  <si>
    <t xml:space="preserve">осмотр электросчетчика </t>
  </si>
  <si>
    <t>кв.1-60</t>
  </si>
  <si>
    <t>апрель 2019г.</t>
  </si>
  <si>
    <t>благоустройство придомовой территории (окраска деревьев и бордюров)</t>
  </si>
  <si>
    <t>установка «доска обяъявлений» (2шт) на жилом доме</t>
  </si>
  <si>
    <t>установка автоматических выключателей МОП</t>
  </si>
  <si>
    <t>кв.39</t>
  </si>
  <si>
    <t>май 2019г.</t>
  </si>
  <si>
    <t>дезинсекция подвальных помещений</t>
  </si>
  <si>
    <t>закрытие отопительного периода (слив воды из системы)</t>
  </si>
  <si>
    <t>ревизия ф110мм, манжет резиновый ф110х124мм</t>
  </si>
  <si>
    <t>кв.44 ЦК</t>
  </si>
  <si>
    <t>ремонт электроосвещения (смена лампы) жилого дома в МОП, цокольный этаж</t>
  </si>
  <si>
    <t>1-й подъезд 1 и 3-й этаж</t>
  </si>
  <si>
    <t>июнь 2019г.</t>
  </si>
  <si>
    <t>покос придомовой территории</t>
  </si>
  <si>
    <t>Ремонт электроосвещения (смена лампы) жилого дома МОП (адресная табличка)</t>
  </si>
  <si>
    <t>1-й подъезд 2,3-й этаж</t>
  </si>
  <si>
    <t>установка замка на ЩР</t>
  </si>
  <si>
    <t>1-й подъезд 5-й этаж</t>
  </si>
  <si>
    <t>благоустройство  территории двора ж/д(Вырезка сухих ветвей деревьев )</t>
  </si>
  <si>
    <t>Смена крана шарового ф 15 мм</t>
  </si>
  <si>
    <t>кв.58 (ХВС)</t>
  </si>
  <si>
    <t>Ремонт электроосвещения (смена лампы) жилого дома МОП</t>
  </si>
  <si>
    <t>1-й подъезд 2-й этаж</t>
  </si>
  <si>
    <t>благоустройство ж/д (завезена краска)</t>
  </si>
  <si>
    <t>смена трубопровода ф32мм</t>
  </si>
  <si>
    <t>кв.40 ГВС п/п</t>
  </si>
  <si>
    <t>смена трубопровода ф25мм</t>
  </si>
  <si>
    <t>кв.45 ГВС п/п</t>
  </si>
  <si>
    <t>Планово-профилактический ремонт оборудования</t>
  </si>
  <si>
    <t>1-2-й подъезды</t>
  </si>
  <si>
    <t>ремонт электроосвещения (смена ламп светодиодных)</t>
  </si>
  <si>
    <t>1-й подъезд,4-й этаж</t>
  </si>
  <si>
    <t>Сентябрь 2019г.</t>
  </si>
  <si>
    <t xml:space="preserve">ремонт электроосвещения (смена ламп светодиодных) </t>
  </si>
  <si>
    <t>2-й подъезд 2-й этаж</t>
  </si>
  <si>
    <t xml:space="preserve">проверка индивидуальных приборов учета (ИПУ) </t>
  </si>
  <si>
    <t xml:space="preserve">ремонт электроосвещения (смена ламп светодиодных )  </t>
  </si>
  <si>
    <t>1-й подъезд 1,3 и 4-й этаж</t>
  </si>
  <si>
    <t xml:space="preserve">подготовка к запуску системы ЦО в ж/д </t>
  </si>
  <si>
    <t>проверка индивидуальных приборов учета (ИПУ) электроэнергии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</si>
</sst>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5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1" fillId="0" borderId="10" xfId="0" applyFont="1" applyBorder="1" applyAlignment="1">
      <alignment horizontal="justify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0" fillId="0" borderId="10" xfId="0" applyBorder="1" applyAlignment="1">
      <alignment wrapText="1"/>
    </xf>
    <xf numFmtId="0" fontId="8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/>
    </xf>
    <xf numFmtId="0" fontId="12" fillId="37" borderId="1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wrapText="1"/>
    </xf>
    <xf numFmtId="49" fontId="1" fillId="38" borderId="0" xfId="0" applyNumberFormat="1" applyFont="1" applyFill="1" applyBorder="1" applyAlignment="1">
      <alignment horizontal="center"/>
    </xf>
    <xf numFmtId="49" fontId="12" fillId="37" borderId="0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4" t="s">
        <v>1</v>
      </c>
      <c r="B3" s="45" t="s">
        <v>2</v>
      </c>
      <c r="C3" s="45"/>
      <c r="D3" s="46" t="s">
        <v>3</v>
      </c>
      <c r="E3" s="47" t="s">
        <v>4</v>
      </c>
      <c r="F3" s="47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47" t="s">
        <v>10</v>
      </c>
      <c r="L3" s="47" t="s">
        <v>11</v>
      </c>
    </row>
    <row r="4" spans="1:12" ht="29.25" customHeight="1">
      <c r="A4" s="44"/>
      <c r="B4" s="4" t="s">
        <v>12</v>
      </c>
      <c r="C4" s="4" t="s">
        <v>13</v>
      </c>
      <c r="D4" s="46"/>
      <c r="E4" s="46"/>
      <c r="F4" s="47"/>
      <c r="G4" s="46"/>
      <c r="H4" s="46"/>
      <c r="I4" s="46"/>
      <c r="J4" s="46"/>
      <c r="K4" s="46"/>
      <c r="L4" s="47"/>
    </row>
    <row r="5" spans="1:12" ht="15.75">
      <c r="A5" s="5"/>
      <c r="B5" s="6" t="s">
        <v>14</v>
      </c>
      <c r="C5" s="7">
        <v>142.2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8" t="s">
        <v>16</v>
      </c>
      <c r="C6" s="48"/>
      <c r="D6" s="48"/>
      <c r="E6">
        <v>124014.735</v>
      </c>
      <c r="F6">
        <v>-90395.412</v>
      </c>
      <c r="G6">
        <v>576114.31</v>
      </c>
      <c r="H6">
        <v>552931.49</v>
      </c>
      <c r="I6">
        <v>468703.52</v>
      </c>
      <c r="J6">
        <v>-6167.44</v>
      </c>
      <c r="K6">
        <v>147197.56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="80" zoomScaleNormal="80" zoomScalePageLayoutView="0" workbookViewId="0" topLeftCell="A67">
      <selection activeCell="E91" sqref="E91"/>
    </sheetView>
  </sheetViews>
  <sheetFormatPr defaultColWidth="11.57421875" defaultRowHeight="12.75"/>
  <cols>
    <col min="1" max="1" width="8.7109375" style="0" customWidth="1"/>
    <col min="2" max="2" width="47.8515625" style="1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21" customHeight="1">
      <c r="A1" s="49" t="s">
        <v>17</v>
      </c>
      <c r="B1" s="49"/>
      <c r="C1" s="49"/>
      <c r="D1" s="49"/>
      <c r="E1" s="49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20.25" customHeight="1">
      <c r="A3" s="14">
        <v>1</v>
      </c>
      <c r="B3" s="15" t="s">
        <v>21</v>
      </c>
      <c r="C3" s="14" t="s">
        <v>22</v>
      </c>
      <c r="D3" s="14" t="s">
        <v>23</v>
      </c>
      <c r="E3" s="14">
        <f>2674.21</f>
        <v>2674.21</v>
      </c>
    </row>
    <row r="4" spans="1:5" ht="69.75" customHeight="1">
      <c r="A4" s="16">
        <v>3</v>
      </c>
      <c r="B4" s="17" t="s">
        <v>24</v>
      </c>
      <c r="C4" s="16" t="s">
        <v>25</v>
      </c>
      <c r="D4" s="16"/>
      <c r="E4" s="16">
        <v>-11499.62</v>
      </c>
    </row>
    <row r="5" spans="1:5" ht="70.5" customHeight="1">
      <c r="A5" s="14">
        <v>4</v>
      </c>
      <c r="B5" s="15" t="s">
        <v>26</v>
      </c>
      <c r="C5" s="14" t="s">
        <v>25</v>
      </c>
      <c r="D5" s="14"/>
      <c r="E5" s="14">
        <v>7666.43</v>
      </c>
    </row>
    <row r="6" spans="1:5" ht="15">
      <c r="A6" s="18"/>
      <c r="B6" s="19" t="s">
        <v>27</v>
      </c>
      <c r="C6" s="18"/>
      <c r="D6" s="18"/>
      <c r="E6" s="18">
        <f>E3+E4+E5</f>
        <v>-1158.9799999999996</v>
      </c>
    </row>
    <row r="7" spans="1:5" ht="15">
      <c r="A7" s="20"/>
      <c r="B7" s="21"/>
      <c r="C7" s="20"/>
      <c r="D7" s="20"/>
      <c r="E7" s="20"/>
    </row>
    <row r="8" spans="1:5" ht="18">
      <c r="A8" s="49" t="s">
        <v>28</v>
      </c>
      <c r="B8" s="49"/>
      <c r="C8" s="49"/>
      <c r="D8" s="49"/>
      <c r="E8" s="49"/>
    </row>
    <row r="9" spans="1:5" ht="15.75">
      <c r="A9" s="11" t="s">
        <v>1</v>
      </c>
      <c r="B9" s="12" t="s">
        <v>18</v>
      </c>
      <c r="C9" s="13" t="s">
        <v>2</v>
      </c>
      <c r="D9" s="13" t="s">
        <v>19</v>
      </c>
      <c r="E9" s="13" t="s">
        <v>20</v>
      </c>
    </row>
    <row r="10" spans="1:5" ht="34.5" customHeight="1">
      <c r="A10" s="14">
        <v>1</v>
      </c>
      <c r="B10" s="22" t="s">
        <v>29</v>
      </c>
      <c r="C10" s="14" t="s">
        <v>25</v>
      </c>
      <c r="D10" s="15" t="s">
        <v>30</v>
      </c>
      <c r="E10" s="14">
        <f>3764.8</f>
        <v>3764.8</v>
      </c>
    </row>
    <row r="11" spans="1:5" ht="14.25">
      <c r="A11" s="14"/>
      <c r="B11" s="23"/>
      <c r="C11" s="14"/>
      <c r="D11" s="14"/>
      <c r="E11" s="14"/>
    </row>
    <row r="12" spans="1:5" ht="14.25">
      <c r="A12" s="14"/>
      <c r="B12" s="15"/>
      <c r="C12" s="14"/>
      <c r="D12" s="14"/>
      <c r="E12" s="14"/>
    </row>
    <row r="13" spans="1:5" ht="15">
      <c r="A13" s="18"/>
      <c r="B13" s="19" t="s">
        <v>27</v>
      </c>
      <c r="C13" s="18"/>
      <c r="D13" s="18"/>
      <c r="E13" s="18">
        <f>E10+E11+E12</f>
        <v>3764.8</v>
      </c>
    </row>
    <row r="14" spans="1:5" ht="15">
      <c r="A14" s="20"/>
      <c r="B14" s="21"/>
      <c r="C14" s="20"/>
      <c r="D14" s="20"/>
      <c r="E14" s="20"/>
    </row>
    <row r="15" spans="1:5" ht="18">
      <c r="A15" s="49" t="s">
        <v>31</v>
      </c>
      <c r="B15" s="49"/>
      <c r="C15" s="49"/>
      <c r="D15" s="49"/>
      <c r="E15" s="49"/>
    </row>
    <row r="16" spans="1:5" ht="15.75">
      <c r="A16" s="11" t="s">
        <v>1</v>
      </c>
      <c r="B16" s="12" t="s">
        <v>18</v>
      </c>
      <c r="C16" s="13" t="s">
        <v>2</v>
      </c>
      <c r="D16" s="13" t="s">
        <v>19</v>
      </c>
      <c r="E16" s="13" t="s">
        <v>20</v>
      </c>
    </row>
    <row r="17" spans="1:5" ht="14.25">
      <c r="A17" s="14">
        <v>1</v>
      </c>
      <c r="B17" s="15" t="s">
        <v>32</v>
      </c>
      <c r="C17" s="14" t="s">
        <v>22</v>
      </c>
      <c r="D17" s="14" t="s">
        <v>33</v>
      </c>
      <c r="E17" s="14">
        <f>1084.5</f>
        <v>1084.5</v>
      </c>
    </row>
    <row r="18" spans="1:5" ht="34.5" customHeight="1">
      <c r="A18" s="14">
        <v>3</v>
      </c>
      <c r="B18" s="24" t="s">
        <v>34</v>
      </c>
      <c r="C18" s="14" t="s">
        <v>25</v>
      </c>
      <c r="D18" s="24" t="s">
        <v>35</v>
      </c>
      <c r="E18" s="25">
        <f>3723.2</f>
        <v>3723.2</v>
      </c>
    </row>
    <row r="19" spans="1:5" ht="14.25">
      <c r="A19" s="14">
        <v>4</v>
      </c>
      <c r="B19" s="24"/>
      <c r="C19" s="14" t="s">
        <v>25</v>
      </c>
      <c r="D19" s="24"/>
      <c r="E19" s="25"/>
    </row>
    <row r="20" spans="1:5" ht="15">
      <c r="A20" s="18"/>
      <c r="B20" s="19" t="s">
        <v>27</v>
      </c>
      <c r="C20" s="18"/>
      <c r="D20" s="18"/>
      <c r="E20" s="18">
        <f>E17+E18+E19</f>
        <v>4807.7</v>
      </c>
    </row>
    <row r="21" spans="1:5" ht="15">
      <c r="A21" s="20"/>
      <c r="B21" s="21"/>
      <c r="C21" s="20"/>
      <c r="D21" s="20"/>
      <c r="E21" s="20"/>
    </row>
    <row r="22" spans="1:5" ht="17.25" customHeight="1">
      <c r="A22" s="49" t="s">
        <v>36</v>
      </c>
      <c r="B22" s="49"/>
      <c r="C22" s="49"/>
      <c r="D22" s="49"/>
      <c r="E22" s="49"/>
    </row>
    <row r="23" spans="1:5" ht="15.75">
      <c r="A23" s="11" t="s">
        <v>1</v>
      </c>
      <c r="B23" s="12" t="s">
        <v>18</v>
      </c>
      <c r="C23" s="13" t="s">
        <v>2</v>
      </c>
      <c r="D23" s="13" t="s">
        <v>19</v>
      </c>
      <c r="E23" s="13" t="s">
        <v>20</v>
      </c>
    </row>
    <row r="24" spans="1:5" ht="14.25">
      <c r="A24" s="14">
        <v>1</v>
      </c>
      <c r="B24" s="24"/>
      <c r="C24" s="24" t="s">
        <v>25</v>
      </c>
      <c r="D24" s="24"/>
      <c r="E24" s="25"/>
    </row>
    <row r="25" spans="1:5" ht="14.25">
      <c r="A25" s="14">
        <v>3</v>
      </c>
      <c r="B25" s="24"/>
      <c r="C25" s="14"/>
      <c r="D25" s="24"/>
      <c r="E25" s="25"/>
    </row>
    <row r="26" spans="1:5" ht="14.25">
      <c r="A26" s="14">
        <v>4</v>
      </c>
      <c r="B26" s="24"/>
      <c r="C26" s="14"/>
      <c r="D26" s="24"/>
      <c r="E26" s="25"/>
    </row>
    <row r="27" spans="1:5" ht="15">
      <c r="A27" s="18"/>
      <c r="B27" s="19" t="s">
        <v>27</v>
      </c>
      <c r="C27" s="18"/>
      <c r="D27" s="18"/>
      <c r="E27" s="18">
        <f>E24+E25+E26</f>
        <v>0</v>
      </c>
    </row>
    <row r="28" spans="1:5" s="28" customFormat="1" ht="15">
      <c r="A28" s="26"/>
      <c r="B28" s="27"/>
      <c r="C28" s="26"/>
      <c r="D28" s="26"/>
      <c r="E28" s="26"/>
    </row>
    <row r="29" spans="1:5" s="29" customFormat="1" ht="18" customHeight="1">
      <c r="A29" s="50" t="s">
        <v>37</v>
      </c>
      <c r="B29" s="50"/>
      <c r="C29" s="50"/>
      <c r="D29" s="50"/>
      <c r="E29" s="50"/>
    </row>
    <row r="30" spans="1:5" ht="15.75">
      <c r="A30" s="11" t="s">
        <v>1</v>
      </c>
      <c r="B30" s="12" t="s">
        <v>18</v>
      </c>
      <c r="C30" s="13" t="s">
        <v>2</v>
      </c>
      <c r="D30" s="13" t="s">
        <v>19</v>
      </c>
      <c r="E30" s="13" t="s">
        <v>20</v>
      </c>
    </row>
    <row r="31" spans="1:5" ht="14.25">
      <c r="A31" s="14">
        <v>1</v>
      </c>
      <c r="B31" s="15"/>
      <c r="C31" s="14" t="s">
        <v>22</v>
      </c>
      <c r="D31" s="14"/>
      <c r="E31" s="14"/>
    </row>
    <row r="32" spans="1:5" ht="14.25">
      <c r="A32" s="14"/>
      <c r="B32" s="24"/>
      <c r="C32" s="24" t="s">
        <v>25</v>
      </c>
      <c r="D32" s="24"/>
      <c r="E32" s="25"/>
    </row>
    <row r="33" spans="1:5" ht="14.25">
      <c r="A33" s="14"/>
      <c r="B33" s="15"/>
      <c r="C33" s="14" t="s">
        <v>25</v>
      </c>
      <c r="D33" s="15"/>
      <c r="E33" s="14"/>
    </row>
    <row r="34" spans="1:5" ht="14.25">
      <c r="A34" s="14"/>
      <c r="B34" s="24"/>
      <c r="C34" s="14" t="s">
        <v>25</v>
      </c>
      <c r="D34" s="24"/>
      <c r="E34" s="25"/>
    </row>
    <row r="35" spans="1:5" ht="15">
      <c r="A35" s="18"/>
      <c r="B35" s="19" t="s">
        <v>27</v>
      </c>
      <c r="C35" s="18"/>
      <c r="D35" s="18"/>
      <c r="E35" s="18">
        <f>E31+E32+E34+E33</f>
        <v>0</v>
      </c>
    </row>
    <row r="36" spans="1:5" s="28" customFormat="1" ht="15">
      <c r="A36" s="26"/>
      <c r="B36" s="27"/>
      <c r="C36" s="26"/>
      <c r="D36" s="26"/>
      <c r="E36" s="26"/>
    </row>
    <row r="37" spans="1:5" s="29" customFormat="1" ht="20.25" customHeight="1">
      <c r="A37" s="51" t="s">
        <v>38</v>
      </c>
      <c r="B37" s="51"/>
      <c r="C37" s="51"/>
      <c r="D37" s="51"/>
      <c r="E37" s="51"/>
    </row>
    <row r="38" spans="1:5" ht="15.75">
      <c r="A38" s="11" t="s">
        <v>1</v>
      </c>
      <c r="B38" s="12" t="s">
        <v>18</v>
      </c>
      <c r="C38" s="13" t="s">
        <v>2</v>
      </c>
      <c r="D38" s="13" t="s">
        <v>19</v>
      </c>
      <c r="E38" s="13" t="s">
        <v>20</v>
      </c>
    </row>
    <row r="39" spans="1:5" ht="17.25" customHeight="1">
      <c r="A39" s="14">
        <v>1</v>
      </c>
      <c r="B39" s="24" t="s">
        <v>39</v>
      </c>
      <c r="C39" s="24" t="s">
        <v>25</v>
      </c>
      <c r="D39" s="24" t="s">
        <v>40</v>
      </c>
      <c r="E39" s="25">
        <v>2727.61</v>
      </c>
    </row>
    <row r="40" spans="1:5" ht="14.25">
      <c r="A40" s="14">
        <v>2</v>
      </c>
      <c r="B40" s="15"/>
      <c r="C40" s="14"/>
      <c r="D40" s="15"/>
      <c r="E40" s="14"/>
    </row>
    <row r="41" spans="1:5" ht="14.25">
      <c r="A41" s="14">
        <v>3</v>
      </c>
      <c r="B41" s="24"/>
      <c r="C41" s="24"/>
      <c r="D41" s="24"/>
      <c r="E41" s="24"/>
    </row>
    <row r="42" spans="1:5" ht="14.25">
      <c r="A42" s="14"/>
      <c r="B42" s="24"/>
      <c r="C42" s="24"/>
      <c r="D42" s="24"/>
      <c r="E42" s="24"/>
    </row>
    <row r="43" spans="1:5" ht="15">
      <c r="A43" s="18"/>
      <c r="B43" s="19" t="s">
        <v>27</v>
      </c>
      <c r="C43" s="18"/>
      <c r="D43" s="18"/>
      <c r="E43" s="18">
        <f>SUM(E39:E41)</f>
        <v>2727.61</v>
      </c>
    </row>
    <row r="44" spans="1:5" ht="19.5" customHeight="1">
      <c r="A44" s="20"/>
      <c r="B44" s="21"/>
      <c r="C44" s="20"/>
      <c r="D44" s="20"/>
      <c r="E44" s="20"/>
    </row>
    <row r="45" spans="1:5" ht="18">
      <c r="A45" s="51" t="s">
        <v>41</v>
      </c>
      <c r="B45" s="51"/>
      <c r="C45" s="51"/>
      <c r="D45" s="51"/>
      <c r="E45" s="51"/>
    </row>
    <row r="46" spans="1:5" ht="15.75">
      <c r="A46" s="11" t="s">
        <v>1</v>
      </c>
      <c r="B46" s="12" t="s">
        <v>18</v>
      </c>
      <c r="C46" s="13" t="s">
        <v>2</v>
      </c>
      <c r="D46" s="13" t="s">
        <v>19</v>
      </c>
      <c r="E46" s="13" t="s">
        <v>20</v>
      </c>
    </row>
    <row r="47" spans="1:5" ht="9" customHeight="1" hidden="1">
      <c r="A47" s="14">
        <v>1</v>
      </c>
      <c r="B47" s="24"/>
      <c r="C47" s="14" t="s">
        <v>25</v>
      </c>
      <c r="D47" s="24"/>
      <c r="E47" s="25"/>
    </row>
    <row r="48" spans="1:5" ht="28.5">
      <c r="A48" s="14">
        <v>2</v>
      </c>
      <c r="B48" s="30" t="s">
        <v>29</v>
      </c>
      <c r="C48" s="14" t="s">
        <v>25</v>
      </c>
      <c r="D48" s="24" t="s">
        <v>42</v>
      </c>
      <c r="E48" s="25">
        <f>1466.4</f>
        <v>1466.4</v>
      </c>
    </row>
    <row r="49" spans="1:5" ht="28.5">
      <c r="A49" s="14">
        <v>3</v>
      </c>
      <c r="B49" s="24" t="s">
        <v>43</v>
      </c>
      <c r="C49" s="24" t="s">
        <v>25</v>
      </c>
      <c r="D49" s="24"/>
      <c r="E49" s="24">
        <f>25676.22</f>
        <v>25676.22</v>
      </c>
    </row>
    <row r="50" spans="1:5" ht="56.25" customHeight="1">
      <c r="A50" s="14">
        <v>4</v>
      </c>
      <c r="B50" s="24" t="s">
        <v>44</v>
      </c>
      <c r="C50" s="24" t="s">
        <v>25</v>
      </c>
      <c r="D50" s="24" t="s">
        <v>45</v>
      </c>
      <c r="E50" s="24">
        <f>14770.78</f>
        <v>14770.78</v>
      </c>
    </row>
    <row r="51" spans="1:5" ht="29.25" customHeight="1">
      <c r="A51" s="14">
        <v>5</v>
      </c>
      <c r="B51" s="24" t="s">
        <v>46</v>
      </c>
      <c r="C51" s="24" t="s">
        <v>25</v>
      </c>
      <c r="D51" s="24"/>
      <c r="E51" s="25">
        <f>7431.42</f>
        <v>7431.42</v>
      </c>
    </row>
    <row r="52" spans="1:5" ht="15">
      <c r="A52" s="18"/>
      <c r="B52" s="19" t="s">
        <v>27</v>
      </c>
      <c r="C52" s="18"/>
      <c r="D52" s="18"/>
      <c r="E52" s="18">
        <f>SUM(E47:E51)</f>
        <v>49344.82</v>
      </c>
    </row>
    <row r="54" spans="1:5" ht="18">
      <c r="A54" s="50" t="s">
        <v>47</v>
      </c>
      <c r="B54" s="50"/>
      <c r="C54" s="50"/>
      <c r="D54" s="50"/>
      <c r="E54" s="50"/>
    </row>
    <row r="55" spans="1:5" ht="15.75">
      <c r="A55" s="11" t="s">
        <v>1</v>
      </c>
      <c r="B55" s="12" t="s">
        <v>18</v>
      </c>
      <c r="C55" s="13" t="s">
        <v>2</v>
      </c>
      <c r="D55" s="13" t="s">
        <v>19</v>
      </c>
      <c r="E55" s="13" t="s">
        <v>20</v>
      </c>
    </row>
    <row r="56" spans="1:5" ht="28.5">
      <c r="A56" s="31">
        <v>1</v>
      </c>
      <c r="B56" s="24" t="s">
        <v>48</v>
      </c>
      <c r="C56" s="31" t="s">
        <v>22</v>
      </c>
      <c r="D56" s="32"/>
      <c r="E56" s="32">
        <v>5984.1</v>
      </c>
    </row>
    <row r="57" spans="1:5" ht="14.25">
      <c r="A57" s="14">
        <v>2</v>
      </c>
      <c r="B57" s="15" t="s">
        <v>49</v>
      </c>
      <c r="C57" s="14" t="s">
        <v>22</v>
      </c>
      <c r="D57" s="15" t="s">
        <v>50</v>
      </c>
      <c r="E57" s="14">
        <v>3574.36</v>
      </c>
    </row>
    <row r="58" spans="1:5" ht="28.5">
      <c r="A58" s="14">
        <v>3</v>
      </c>
      <c r="B58" s="24" t="s">
        <v>51</v>
      </c>
      <c r="C58" s="24" t="s">
        <v>25</v>
      </c>
      <c r="D58" s="24" t="s">
        <v>52</v>
      </c>
      <c r="E58" s="24">
        <v>4687.86</v>
      </c>
    </row>
    <row r="59" spans="1:5" ht="14.25">
      <c r="A59" s="14"/>
      <c r="B59" s="24"/>
      <c r="C59" s="24"/>
      <c r="D59" s="24"/>
      <c r="E59" s="24"/>
    </row>
    <row r="60" spans="1:5" ht="15">
      <c r="A60" s="18"/>
      <c r="B60" s="19" t="s">
        <v>27</v>
      </c>
      <c r="C60" s="18"/>
      <c r="D60" s="18"/>
      <c r="E60" s="18">
        <f>SUM(E56:E59)</f>
        <v>14246.32</v>
      </c>
    </row>
    <row r="62" spans="1:5" ht="18">
      <c r="A62" s="50" t="s">
        <v>53</v>
      </c>
      <c r="B62" s="50"/>
      <c r="C62" s="50"/>
      <c r="D62" s="50"/>
      <c r="E62" s="50"/>
    </row>
    <row r="63" spans="1:5" ht="15.75">
      <c r="A63" s="11" t="s">
        <v>1</v>
      </c>
      <c r="B63" s="12" t="s">
        <v>18</v>
      </c>
      <c r="C63" s="13" t="s">
        <v>2</v>
      </c>
      <c r="D63" s="13" t="s">
        <v>19</v>
      </c>
      <c r="E63" s="13" t="s">
        <v>20</v>
      </c>
    </row>
    <row r="64" spans="1:5" s="33" customFormat="1" ht="14.25">
      <c r="A64" s="31">
        <v>1</v>
      </c>
      <c r="B64" s="15"/>
      <c r="C64" s="31" t="s">
        <v>22</v>
      </c>
      <c r="D64" s="31"/>
      <c r="E64" s="31"/>
    </row>
    <row r="65" spans="1:5" ht="14.25">
      <c r="A65" s="14">
        <v>2</v>
      </c>
      <c r="B65" s="15"/>
      <c r="C65" s="31" t="s">
        <v>22</v>
      </c>
      <c r="D65" s="15"/>
      <c r="E65" s="14"/>
    </row>
    <row r="66" spans="1:5" ht="14.25">
      <c r="A66" s="14">
        <v>3</v>
      </c>
      <c r="B66" s="24"/>
      <c r="C66" s="24"/>
      <c r="D66" s="24"/>
      <c r="E66" s="24"/>
    </row>
    <row r="67" spans="1:5" ht="14.25">
      <c r="A67" s="14"/>
      <c r="B67" s="24"/>
      <c r="C67" s="24"/>
      <c r="D67" s="24"/>
      <c r="E67" s="24"/>
    </row>
    <row r="68" spans="1:5" ht="15">
      <c r="A68" s="18"/>
      <c r="B68" s="19" t="s">
        <v>27</v>
      </c>
      <c r="C68" s="18"/>
      <c r="D68" s="18"/>
      <c r="E68" s="18">
        <f>SUM(E64:E67)</f>
        <v>0</v>
      </c>
    </row>
    <row r="69" spans="1:5" s="36" customFormat="1" ht="15">
      <c r="A69" s="34"/>
      <c r="B69" s="35"/>
      <c r="C69" s="34"/>
      <c r="D69" s="34"/>
      <c r="E69" s="34"/>
    </row>
    <row r="70" spans="1:5" s="36" customFormat="1" ht="18">
      <c r="A70" s="50" t="s">
        <v>54</v>
      </c>
      <c r="B70" s="50"/>
      <c r="C70" s="50"/>
      <c r="D70" s="50"/>
      <c r="E70" s="50"/>
    </row>
    <row r="71" spans="1:5" s="36" customFormat="1" ht="15.75">
      <c r="A71" s="11" t="s">
        <v>1</v>
      </c>
      <c r="B71" s="12" t="s">
        <v>18</v>
      </c>
      <c r="C71" s="13" t="s">
        <v>2</v>
      </c>
      <c r="D71" s="13" t="s">
        <v>19</v>
      </c>
      <c r="E71" s="13" t="s">
        <v>20</v>
      </c>
    </row>
    <row r="72" spans="1:5" s="36" customFormat="1" ht="19.5" customHeight="1">
      <c r="A72" s="31">
        <v>1</v>
      </c>
      <c r="B72" s="24"/>
      <c r="C72" s="31" t="s">
        <v>22</v>
      </c>
      <c r="D72" s="31"/>
      <c r="E72" s="31"/>
    </row>
    <row r="73" spans="1:5" s="36" customFormat="1" ht="14.25">
      <c r="A73" s="14">
        <v>2</v>
      </c>
      <c r="B73" s="15"/>
      <c r="C73" s="31" t="s">
        <v>22</v>
      </c>
      <c r="D73" s="15"/>
      <c r="E73" s="14"/>
    </row>
    <row r="74" spans="1:5" s="36" customFormat="1" ht="14.25">
      <c r="A74" s="14">
        <v>3</v>
      </c>
      <c r="B74" s="24"/>
      <c r="C74" s="24"/>
      <c r="D74" s="24"/>
      <c r="E74" s="24"/>
    </row>
    <row r="75" spans="1:5" s="36" customFormat="1" ht="14.25">
      <c r="A75" s="14"/>
      <c r="B75" s="24"/>
      <c r="C75" s="24"/>
      <c r="D75" s="24"/>
      <c r="E75" s="24"/>
    </row>
    <row r="76" spans="1:5" s="36" customFormat="1" ht="15">
      <c r="A76" s="18"/>
      <c r="B76" s="19" t="s">
        <v>27</v>
      </c>
      <c r="C76" s="18"/>
      <c r="D76" s="18"/>
      <c r="E76" s="18">
        <f>SUM(E72:E75)</f>
        <v>0</v>
      </c>
    </row>
    <row r="77" spans="1:5" s="36" customFormat="1" ht="15">
      <c r="A77" s="34"/>
      <c r="B77" s="35"/>
      <c r="C77" s="34"/>
      <c r="D77" s="34"/>
      <c r="E77" s="34"/>
    </row>
    <row r="78" spans="1:5" s="36" customFormat="1" ht="18">
      <c r="A78" s="50" t="s">
        <v>55</v>
      </c>
      <c r="B78" s="50"/>
      <c r="C78" s="50"/>
      <c r="D78" s="50"/>
      <c r="E78" s="50"/>
    </row>
    <row r="79" spans="1:5" s="36" customFormat="1" ht="15.75">
      <c r="A79" s="11" t="s">
        <v>1</v>
      </c>
      <c r="B79" s="12" t="s">
        <v>18</v>
      </c>
      <c r="C79" s="13" t="s">
        <v>2</v>
      </c>
      <c r="D79" s="13" t="s">
        <v>19</v>
      </c>
      <c r="E79" s="13" t="s">
        <v>20</v>
      </c>
    </row>
    <row r="80" spans="1:5" s="36" customFormat="1" ht="14.25">
      <c r="A80" s="31">
        <v>1</v>
      </c>
      <c r="B80" s="15" t="s">
        <v>56</v>
      </c>
      <c r="C80" s="31" t="s">
        <v>22</v>
      </c>
      <c r="D80" s="31" t="s">
        <v>57</v>
      </c>
      <c r="E80" s="31">
        <f>5582.95</f>
        <v>5582.95</v>
      </c>
    </row>
    <row r="81" spans="1:5" s="36" customFormat="1" ht="14.25">
      <c r="A81" s="14">
        <v>2</v>
      </c>
      <c r="B81" s="15"/>
      <c r="C81" s="31" t="s">
        <v>22</v>
      </c>
      <c r="D81" s="15"/>
      <c r="E81" s="14"/>
    </row>
    <row r="82" spans="1:5" s="36" customFormat="1" ht="14.25">
      <c r="A82" s="14">
        <v>3</v>
      </c>
      <c r="B82" s="24"/>
      <c r="C82" s="24"/>
      <c r="D82" s="24"/>
      <c r="E82" s="24"/>
    </row>
    <row r="83" spans="1:5" s="36" customFormat="1" ht="14.25">
      <c r="A83" s="14"/>
      <c r="B83" s="24"/>
      <c r="C83" s="24"/>
      <c r="D83" s="24"/>
      <c r="E83" s="24"/>
    </row>
    <row r="84" spans="1:5" s="36" customFormat="1" ht="15">
      <c r="A84" s="18"/>
      <c r="B84" s="19" t="s">
        <v>27</v>
      </c>
      <c r="C84" s="18"/>
      <c r="D84" s="18"/>
      <c r="E84" s="18">
        <f>SUM(E80:E83)</f>
        <v>5582.95</v>
      </c>
    </row>
    <row r="85" spans="1:5" s="36" customFormat="1" ht="15">
      <c r="A85" s="34"/>
      <c r="B85" s="35"/>
      <c r="C85" s="34"/>
      <c r="D85" s="34"/>
      <c r="E85" s="34"/>
    </row>
    <row r="86" spans="1:5" s="36" customFormat="1" ht="18">
      <c r="A86" s="50" t="s">
        <v>58</v>
      </c>
      <c r="B86" s="50"/>
      <c r="C86" s="50"/>
      <c r="D86" s="50"/>
      <c r="E86" s="50"/>
    </row>
    <row r="87" spans="1:5" s="36" customFormat="1" ht="15.75">
      <c r="A87" s="11" t="s">
        <v>1</v>
      </c>
      <c r="B87" s="12" t="s">
        <v>18</v>
      </c>
      <c r="C87" s="13" t="s">
        <v>2</v>
      </c>
      <c r="D87" s="13" t="s">
        <v>19</v>
      </c>
      <c r="E87" s="13" t="s">
        <v>20</v>
      </c>
    </row>
    <row r="88" spans="1:5" s="36" customFormat="1" ht="28.5">
      <c r="A88" s="31">
        <v>1</v>
      </c>
      <c r="B88" s="15" t="s">
        <v>59</v>
      </c>
      <c r="C88" s="31" t="s">
        <v>22</v>
      </c>
      <c r="D88" s="37" t="s">
        <v>60</v>
      </c>
      <c r="E88" s="31">
        <f>3057.6</f>
        <v>3057.6</v>
      </c>
    </row>
    <row r="89" spans="1:5" s="36" customFormat="1" ht="28.5">
      <c r="A89" s="14">
        <v>2</v>
      </c>
      <c r="B89" s="15" t="s">
        <v>59</v>
      </c>
      <c r="C89" s="31" t="s">
        <v>22</v>
      </c>
      <c r="D89" s="15" t="s">
        <v>61</v>
      </c>
      <c r="E89" s="14">
        <f>3764.8</f>
        <v>3764.8</v>
      </c>
    </row>
    <row r="90" spans="1:5" s="36" customFormat="1" ht="42.75">
      <c r="A90" s="14">
        <v>3</v>
      </c>
      <c r="B90" s="24" t="s">
        <v>62</v>
      </c>
      <c r="C90" s="24" t="s">
        <v>25</v>
      </c>
      <c r="D90" s="24"/>
      <c r="E90" s="24">
        <v>49668.42</v>
      </c>
    </row>
    <row r="91" spans="1:5" s="36" customFormat="1" ht="14.25">
      <c r="A91" s="14"/>
      <c r="B91" s="24"/>
      <c r="C91" s="24"/>
      <c r="D91" s="24"/>
      <c r="E91" s="24"/>
    </row>
    <row r="92" spans="1:5" s="36" customFormat="1" ht="15">
      <c r="A92" s="18"/>
      <c r="B92" s="19" t="s">
        <v>27</v>
      </c>
      <c r="C92" s="18"/>
      <c r="D92" s="18"/>
      <c r="E92" s="18">
        <f>SUM(E88:E91)</f>
        <v>56490.82</v>
      </c>
    </row>
    <row r="93" spans="1:5" s="36" customFormat="1" ht="15">
      <c r="A93" s="34"/>
      <c r="B93" s="35"/>
      <c r="C93" s="34"/>
      <c r="D93" s="34"/>
      <c r="E93" s="34"/>
    </row>
    <row r="94" spans="1:5" ht="18">
      <c r="A94" s="38"/>
      <c r="B94" s="39" t="s">
        <v>63</v>
      </c>
      <c r="C94" s="38"/>
      <c r="D94" s="38"/>
      <c r="E94" s="40">
        <f>E6+E13+E20+E27+E35+E43+E52+E60+E68+E76+E84+E92</f>
        <v>135806.03999999998</v>
      </c>
    </row>
  </sheetData>
  <sheetProtection selectLockedCells="1" selectUnlockedCells="1"/>
  <mergeCells count="12">
    <mergeCell ref="A45:E45"/>
    <mergeCell ref="A54:E54"/>
    <mergeCell ref="A62:E62"/>
    <mergeCell ref="A70:E70"/>
    <mergeCell ref="A78:E78"/>
    <mergeCell ref="A86:E86"/>
    <mergeCell ref="A1:E1"/>
    <mergeCell ref="A8:E8"/>
    <mergeCell ref="A15:E15"/>
    <mergeCell ref="A22:E22"/>
    <mergeCell ref="A29:E29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="80" zoomScaleNormal="80" zoomScalePageLayoutView="0" workbookViewId="0" topLeftCell="A88">
      <selection activeCell="E105" sqref="E105"/>
    </sheetView>
  </sheetViews>
  <sheetFormatPr defaultColWidth="11.57421875" defaultRowHeight="12.75"/>
  <cols>
    <col min="1" max="1" width="8.7109375" style="0" customWidth="1"/>
    <col min="2" max="2" width="40.140625" style="0" customWidth="1"/>
    <col min="3" max="3" width="23.57421875" style="0" customWidth="1"/>
    <col min="4" max="4" width="45.28125" style="10" customWidth="1"/>
    <col min="5" max="5" width="20.00390625" style="0" customWidth="1"/>
  </cols>
  <sheetData>
    <row r="1" spans="1:5" ht="18">
      <c r="A1" s="49" t="s">
        <v>64</v>
      </c>
      <c r="B1" s="49"/>
      <c r="C1" s="49"/>
      <c r="D1" s="49"/>
      <c r="E1" s="49"/>
    </row>
    <row r="2" spans="1:5" ht="15.75">
      <c r="A2" s="11" t="s">
        <v>1</v>
      </c>
      <c r="B2" s="13" t="s">
        <v>18</v>
      </c>
      <c r="C2" s="13" t="s">
        <v>2</v>
      </c>
      <c r="D2" s="12" t="s">
        <v>19</v>
      </c>
      <c r="E2" s="13" t="s">
        <v>20</v>
      </c>
    </row>
    <row r="3" spans="1:5" ht="28.5">
      <c r="A3" s="14">
        <v>1</v>
      </c>
      <c r="B3" s="24" t="s">
        <v>65</v>
      </c>
      <c r="C3" s="14" t="s">
        <v>25</v>
      </c>
      <c r="D3" s="15"/>
      <c r="E3" s="14">
        <f>1546.5</f>
        <v>1546.5</v>
      </c>
    </row>
    <row r="4" spans="1:5" ht="14.25">
      <c r="A4" s="14">
        <v>2</v>
      </c>
      <c r="B4" s="15" t="s">
        <v>66</v>
      </c>
      <c r="C4" s="14" t="s">
        <v>25</v>
      </c>
      <c r="D4" s="15" t="s">
        <v>67</v>
      </c>
      <c r="E4" s="14">
        <f>749.5</f>
        <v>749.5</v>
      </c>
    </row>
    <row r="5" spans="1:5" ht="14.25">
      <c r="A5" s="14">
        <v>3</v>
      </c>
      <c r="B5" s="14" t="s">
        <v>68</v>
      </c>
      <c r="C5" s="14" t="s">
        <v>25</v>
      </c>
      <c r="D5" s="15" t="s">
        <v>69</v>
      </c>
      <c r="E5" s="14">
        <f>749.28</f>
        <v>749.28</v>
      </c>
    </row>
    <row r="6" spans="1:5" ht="14.25">
      <c r="A6" s="14">
        <v>4</v>
      </c>
      <c r="B6" s="15" t="s">
        <v>70</v>
      </c>
      <c r="C6" s="14" t="s">
        <v>25</v>
      </c>
      <c r="D6" s="15"/>
      <c r="E6" s="14">
        <f>93.66</f>
        <v>93.66</v>
      </c>
    </row>
    <row r="7" spans="1:5" ht="15">
      <c r="A7" s="18"/>
      <c r="B7" s="18" t="s">
        <v>27</v>
      </c>
      <c r="C7" s="18"/>
      <c r="D7" s="19"/>
      <c r="E7" s="18">
        <f>E3+E4+E5+E6</f>
        <v>3138.9399999999996</v>
      </c>
    </row>
    <row r="8" spans="1:5" ht="12.75">
      <c r="A8" s="9"/>
      <c r="B8" s="9"/>
      <c r="C8" s="9"/>
      <c r="D8" s="41"/>
      <c r="E8" s="9"/>
    </row>
    <row r="9" spans="1:5" ht="19.5" customHeight="1">
      <c r="A9" s="52" t="s">
        <v>71</v>
      </c>
      <c r="B9" s="52"/>
      <c r="C9" s="52"/>
      <c r="D9" s="52"/>
      <c r="E9" s="52"/>
    </row>
    <row r="10" spans="1:5" ht="15.75">
      <c r="A10" s="11" t="s">
        <v>1</v>
      </c>
      <c r="B10" s="13" t="s">
        <v>18</v>
      </c>
      <c r="C10" s="13" t="s">
        <v>2</v>
      </c>
      <c r="D10" s="12" t="s">
        <v>19</v>
      </c>
      <c r="E10" s="13" t="s">
        <v>20</v>
      </c>
    </row>
    <row r="11" spans="1:5" ht="14.25">
      <c r="A11" s="14">
        <v>1</v>
      </c>
      <c r="B11" s="15" t="s">
        <v>70</v>
      </c>
      <c r="C11" s="14" t="s">
        <v>25</v>
      </c>
      <c r="D11" s="15"/>
      <c r="E11" s="14">
        <f>93.66</f>
        <v>93.66</v>
      </c>
    </row>
    <row r="12" spans="1:5" ht="14.25">
      <c r="A12" s="14">
        <v>2</v>
      </c>
      <c r="B12" s="24" t="s">
        <v>72</v>
      </c>
      <c r="C12" s="14" t="s">
        <v>25</v>
      </c>
      <c r="D12" s="15" t="s">
        <v>69</v>
      </c>
      <c r="E12" s="14">
        <f>749.28</f>
        <v>749.28</v>
      </c>
    </row>
    <row r="13" spans="1:5" ht="28.5">
      <c r="A13" s="14">
        <v>3</v>
      </c>
      <c r="B13" s="15" t="s">
        <v>73</v>
      </c>
      <c r="C13" s="14" t="s">
        <v>25</v>
      </c>
      <c r="D13" s="15"/>
      <c r="E13" s="14">
        <f>1764.28</f>
        <v>1764.28</v>
      </c>
    </row>
    <row r="14" spans="1:5" ht="14.25">
      <c r="A14" s="14">
        <v>3</v>
      </c>
      <c r="B14" s="14"/>
      <c r="C14" s="14" t="s">
        <v>25</v>
      </c>
      <c r="D14" s="15"/>
      <c r="E14" s="14"/>
    </row>
    <row r="15" spans="1:5" ht="15">
      <c r="A15" s="18"/>
      <c r="B15" s="18" t="s">
        <v>27</v>
      </c>
      <c r="C15" s="18"/>
      <c r="D15" s="19"/>
      <c r="E15" s="18">
        <f>E11+E12+E13+E14</f>
        <v>2607.22</v>
      </c>
    </row>
    <row r="16" spans="1:5" ht="12.75">
      <c r="A16" s="9"/>
      <c r="B16" s="9"/>
      <c r="C16" s="9"/>
      <c r="D16" s="41"/>
      <c r="E16" s="9"/>
    </row>
    <row r="17" spans="1:5" s="29" customFormat="1" ht="18">
      <c r="A17" s="53" t="s">
        <v>31</v>
      </c>
      <c r="B17" s="53"/>
      <c r="C17" s="53"/>
      <c r="D17" s="53"/>
      <c r="E17" s="53"/>
    </row>
    <row r="18" spans="1:5" ht="15.75">
      <c r="A18" s="11" t="s">
        <v>1</v>
      </c>
      <c r="B18" s="13" t="s">
        <v>18</v>
      </c>
      <c r="C18" s="13" t="s">
        <v>2</v>
      </c>
      <c r="D18" s="12" t="s">
        <v>19</v>
      </c>
      <c r="E18" s="13" t="s">
        <v>20</v>
      </c>
    </row>
    <row r="19" spans="1:5" ht="14.25">
      <c r="A19" s="14">
        <v>1</v>
      </c>
      <c r="B19" s="24" t="s">
        <v>74</v>
      </c>
      <c r="C19" s="14" t="s">
        <v>25</v>
      </c>
      <c r="D19" s="15" t="s">
        <v>75</v>
      </c>
      <c r="E19" s="14">
        <f>1510.19</f>
        <v>1510.19</v>
      </c>
    </row>
    <row r="20" spans="1:5" ht="14.25">
      <c r="A20" s="14">
        <v>2</v>
      </c>
      <c r="B20" s="15" t="s">
        <v>70</v>
      </c>
      <c r="C20" s="14" t="s">
        <v>25</v>
      </c>
      <c r="D20" s="15"/>
      <c r="E20" s="14">
        <f>93.66</f>
        <v>93.66</v>
      </c>
    </row>
    <row r="21" spans="1:5" ht="14.25">
      <c r="A21" s="14">
        <v>3</v>
      </c>
      <c r="B21" s="14" t="s">
        <v>68</v>
      </c>
      <c r="C21" s="14" t="s">
        <v>25</v>
      </c>
      <c r="D21" s="15" t="s">
        <v>69</v>
      </c>
      <c r="E21" s="14">
        <f>749.28</f>
        <v>749.28</v>
      </c>
    </row>
    <row r="22" spans="1:5" ht="14.25">
      <c r="A22" s="14">
        <v>4</v>
      </c>
      <c r="B22" s="15"/>
      <c r="C22" s="14" t="s">
        <v>25</v>
      </c>
      <c r="D22" s="15"/>
      <c r="E22" s="14"/>
    </row>
    <row r="23" spans="1:5" ht="14.25">
      <c r="A23" s="14">
        <v>5</v>
      </c>
      <c r="B23" s="14"/>
      <c r="C23" s="14" t="s">
        <v>25</v>
      </c>
      <c r="D23" s="15"/>
      <c r="E23" s="14"/>
    </row>
    <row r="24" spans="1:5" ht="14.25">
      <c r="A24" s="14">
        <v>6</v>
      </c>
      <c r="B24" s="14"/>
      <c r="C24" s="14"/>
      <c r="D24" s="15"/>
      <c r="E24" s="14"/>
    </row>
    <row r="25" spans="1:5" ht="15">
      <c r="A25" s="18"/>
      <c r="B25" s="18" t="s">
        <v>27</v>
      </c>
      <c r="C25" s="18"/>
      <c r="D25" s="19"/>
      <c r="E25" s="18">
        <f>E19+E20+E21+E22+E24+E23</f>
        <v>2353.13</v>
      </c>
    </row>
    <row r="26" spans="1:5" ht="12.75">
      <c r="A26" s="9"/>
      <c r="B26" s="9"/>
      <c r="C26" s="9"/>
      <c r="D26" s="41"/>
      <c r="E26" s="9"/>
    </row>
    <row r="27" spans="1:5" s="29" customFormat="1" ht="18">
      <c r="A27" s="54" t="s">
        <v>76</v>
      </c>
      <c r="B27" s="54"/>
      <c r="C27" s="54"/>
      <c r="D27" s="54"/>
      <c r="E27" s="54"/>
    </row>
    <row r="28" spans="1:5" ht="15.75">
      <c r="A28" s="11" t="s">
        <v>1</v>
      </c>
      <c r="B28" s="13" t="s">
        <v>18</v>
      </c>
      <c r="C28" s="13" t="s">
        <v>2</v>
      </c>
      <c r="D28" s="12" t="s">
        <v>19</v>
      </c>
      <c r="E28" s="13" t="s">
        <v>20</v>
      </c>
    </row>
    <row r="29" spans="1:5" ht="14.25">
      <c r="A29" s="14">
        <v>1</v>
      </c>
      <c r="B29" s="15" t="s">
        <v>70</v>
      </c>
      <c r="C29" s="14" t="s">
        <v>25</v>
      </c>
      <c r="D29" s="15"/>
      <c r="E29" s="14">
        <f>93.66</f>
        <v>93.66</v>
      </c>
    </row>
    <row r="30" spans="1:5" ht="14.25">
      <c r="A30" s="14">
        <v>2</v>
      </c>
      <c r="B30" s="14" t="s">
        <v>68</v>
      </c>
      <c r="C30" s="14" t="s">
        <v>25</v>
      </c>
      <c r="D30" s="15" t="s">
        <v>69</v>
      </c>
      <c r="E30" s="14">
        <f>749.28</f>
        <v>749.28</v>
      </c>
    </row>
    <row r="31" spans="1:5" ht="42.75">
      <c r="A31" s="14">
        <v>3</v>
      </c>
      <c r="B31" s="15" t="s">
        <v>77</v>
      </c>
      <c r="C31" s="14" t="s">
        <v>25</v>
      </c>
      <c r="D31" s="15"/>
      <c r="E31" s="14">
        <v>1162.89</v>
      </c>
    </row>
    <row r="32" spans="1:5" ht="28.5">
      <c r="A32" s="14">
        <v>4</v>
      </c>
      <c r="B32" s="15" t="s">
        <v>78</v>
      </c>
      <c r="C32" s="14" t="s">
        <v>25</v>
      </c>
      <c r="D32" s="15"/>
      <c r="E32" s="14">
        <v>1406.1</v>
      </c>
    </row>
    <row r="33" spans="1:5" ht="28.5">
      <c r="A33" s="14">
        <v>5</v>
      </c>
      <c r="B33" s="15" t="s">
        <v>79</v>
      </c>
      <c r="C33" s="14" t="s">
        <v>25</v>
      </c>
      <c r="D33" s="15" t="s">
        <v>80</v>
      </c>
      <c r="E33" s="14">
        <v>929.17</v>
      </c>
    </row>
    <row r="34" spans="1:5" ht="15">
      <c r="A34" s="18"/>
      <c r="B34" s="18" t="s">
        <v>27</v>
      </c>
      <c r="C34" s="18"/>
      <c r="D34" s="19"/>
      <c r="E34" s="18">
        <f>E30+E33+E31+E32+E29</f>
        <v>4341.1</v>
      </c>
    </row>
    <row r="35" spans="1:5" s="28" customFormat="1" ht="15">
      <c r="A35" s="26"/>
      <c r="B35" s="26"/>
      <c r="C35" s="26"/>
      <c r="D35" s="27"/>
      <c r="E35" s="26"/>
    </row>
    <row r="36" spans="1:5" s="29" customFormat="1" ht="18">
      <c r="A36" s="55" t="s">
        <v>81</v>
      </c>
      <c r="B36" s="55"/>
      <c r="C36" s="55"/>
      <c r="D36" s="55"/>
      <c r="E36" s="55"/>
    </row>
    <row r="37" spans="1:5" ht="15.75">
      <c r="A37" s="11" t="s">
        <v>1</v>
      </c>
      <c r="B37" s="13" t="s">
        <v>18</v>
      </c>
      <c r="C37" s="13" t="s">
        <v>2</v>
      </c>
      <c r="D37" s="12" t="s">
        <v>19</v>
      </c>
      <c r="E37" s="13" t="s">
        <v>20</v>
      </c>
    </row>
    <row r="38" spans="1:5" ht="14.25">
      <c r="A38" s="14">
        <v>1</v>
      </c>
      <c r="B38" s="15" t="s">
        <v>70</v>
      </c>
      <c r="C38" s="14" t="s">
        <v>25</v>
      </c>
      <c r="D38" s="15"/>
      <c r="E38" s="14">
        <f>93.66</f>
        <v>93.66</v>
      </c>
    </row>
    <row r="39" spans="1:5" ht="25.5" customHeight="1">
      <c r="A39" s="14">
        <v>2</v>
      </c>
      <c r="B39" s="14" t="s">
        <v>68</v>
      </c>
      <c r="C39" s="14" t="s">
        <v>25</v>
      </c>
      <c r="D39" s="15" t="s">
        <v>69</v>
      </c>
      <c r="E39" s="14">
        <f>749.28</f>
        <v>749.28</v>
      </c>
    </row>
    <row r="40" spans="1:5" ht="28.5">
      <c r="A40" s="14">
        <v>3</v>
      </c>
      <c r="B40" s="24" t="s">
        <v>82</v>
      </c>
      <c r="C40" s="24" t="s">
        <v>25</v>
      </c>
      <c r="D40" s="24"/>
      <c r="E40" s="25">
        <v>2505.6</v>
      </c>
    </row>
    <row r="41" spans="1:5" ht="28.5">
      <c r="A41" s="14">
        <v>4</v>
      </c>
      <c r="B41" s="24" t="s">
        <v>83</v>
      </c>
      <c r="C41" s="14" t="s">
        <v>25</v>
      </c>
      <c r="D41" s="24"/>
      <c r="E41" s="25">
        <v>1336.13</v>
      </c>
    </row>
    <row r="42" spans="1:5" ht="28.5">
      <c r="A42" s="14">
        <v>5</v>
      </c>
      <c r="B42" s="24" t="s">
        <v>84</v>
      </c>
      <c r="C42" s="24" t="s">
        <v>25</v>
      </c>
      <c r="D42" s="24" t="s">
        <v>85</v>
      </c>
      <c r="E42" s="25">
        <v>600.07</v>
      </c>
    </row>
    <row r="43" spans="1:5" ht="42.75">
      <c r="A43" s="14">
        <v>6</v>
      </c>
      <c r="B43" s="24" t="s">
        <v>86</v>
      </c>
      <c r="C43" s="24" t="s">
        <v>25</v>
      </c>
      <c r="D43" s="24" t="s">
        <v>87</v>
      </c>
      <c r="E43" s="25">
        <v>609.98</v>
      </c>
    </row>
    <row r="44" spans="1:5" ht="14.25">
      <c r="A44" s="14">
        <v>7</v>
      </c>
      <c r="B44" s="24"/>
      <c r="C44" s="24"/>
      <c r="D44" s="24"/>
      <c r="E44" s="25"/>
    </row>
    <row r="45" spans="1:5" ht="15">
      <c r="A45" s="18"/>
      <c r="B45" s="18" t="s">
        <v>27</v>
      </c>
      <c r="C45" s="18"/>
      <c r="D45" s="19"/>
      <c r="E45" s="18">
        <f>E39+E42+E40+E41+E38+E43+E44</f>
        <v>5894.719999999999</v>
      </c>
    </row>
    <row r="46" spans="1:5" s="28" customFormat="1" ht="15">
      <c r="A46" s="26"/>
      <c r="B46" s="26"/>
      <c r="C46" s="26"/>
      <c r="D46" s="27"/>
      <c r="E46" s="26"/>
    </row>
    <row r="47" spans="1:5" ht="18">
      <c r="A47" s="51" t="s">
        <v>88</v>
      </c>
      <c r="B47" s="51"/>
      <c r="C47" s="51"/>
      <c r="D47" s="51"/>
      <c r="E47" s="51"/>
    </row>
    <row r="48" spans="1:5" ht="15.75">
      <c r="A48" s="11" t="s">
        <v>1</v>
      </c>
      <c r="B48" s="13" t="s">
        <v>18</v>
      </c>
      <c r="C48" s="13" t="s">
        <v>2</v>
      </c>
      <c r="D48" s="12" t="s">
        <v>19</v>
      </c>
      <c r="E48" s="13" t="s">
        <v>20</v>
      </c>
    </row>
    <row r="49" spans="1:5" ht="20.25" customHeight="1">
      <c r="A49" s="14">
        <v>1</v>
      </c>
      <c r="B49" s="15" t="s">
        <v>70</v>
      </c>
      <c r="C49" s="14" t="s">
        <v>25</v>
      </c>
      <c r="D49" s="15"/>
      <c r="E49" s="14">
        <f>93.66</f>
        <v>93.66</v>
      </c>
    </row>
    <row r="50" spans="1:5" ht="14.25">
      <c r="A50" s="14">
        <v>2</v>
      </c>
      <c r="B50" s="14" t="s">
        <v>68</v>
      </c>
      <c r="C50" s="14" t="s">
        <v>25</v>
      </c>
      <c r="D50" s="15" t="s">
        <v>69</v>
      </c>
      <c r="E50" s="14">
        <f>749.28</f>
        <v>749.28</v>
      </c>
    </row>
    <row r="51" spans="1:5" ht="14.25">
      <c r="A51" s="14">
        <v>3</v>
      </c>
      <c r="B51" s="24" t="s">
        <v>89</v>
      </c>
      <c r="C51" s="14" t="s">
        <v>25</v>
      </c>
      <c r="D51" s="24"/>
      <c r="E51" s="25">
        <v>4563.39</v>
      </c>
    </row>
    <row r="52" spans="1:5" ht="58.5" customHeight="1">
      <c r="A52" s="14">
        <v>4</v>
      </c>
      <c r="B52" s="24" t="s">
        <v>90</v>
      </c>
      <c r="C52" s="24" t="s">
        <v>25</v>
      </c>
      <c r="D52" s="24" t="s">
        <v>91</v>
      </c>
      <c r="E52" s="24">
        <f>545.88</f>
        <v>545.88</v>
      </c>
    </row>
    <row r="53" spans="1:5" ht="14.25">
      <c r="A53" s="14">
        <v>5</v>
      </c>
      <c r="B53" s="15" t="s">
        <v>92</v>
      </c>
      <c r="C53" s="14" t="s">
        <v>22</v>
      </c>
      <c r="D53" s="15" t="s">
        <v>93</v>
      </c>
      <c r="E53" s="14">
        <f>580.98</f>
        <v>580.98</v>
      </c>
    </row>
    <row r="54" spans="1:5" ht="14.25">
      <c r="A54" s="14">
        <v>6</v>
      </c>
      <c r="B54" s="24"/>
      <c r="C54" s="14" t="s">
        <v>25</v>
      </c>
      <c r="D54" s="15"/>
      <c r="E54" s="14"/>
    </row>
    <row r="55" spans="1:5" ht="15">
      <c r="A55" s="18"/>
      <c r="B55" s="18" t="s">
        <v>27</v>
      </c>
      <c r="C55" s="18"/>
      <c r="D55" s="19"/>
      <c r="E55" s="18">
        <f>E50+E53+E51+E52+E49+E54</f>
        <v>6533.1900000000005</v>
      </c>
    </row>
    <row r="57" spans="1:5" ht="18">
      <c r="A57" s="51" t="s">
        <v>41</v>
      </c>
      <c r="B57" s="51"/>
      <c r="C57" s="51"/>
      <c r="D57" s="51"/>
      <c r="E57" s="51"/>
    </row>
    <row r="58" spans="1:5" ht="15.75">
      <c r="A58" s="11" t="s">
        <v>1</v>
      </c>
      <c r="B58" s="13" t="s">
        <v>18</v>
      </c>
      <c r="C58" s="13" t="s">
        <v>2</v>
      </c>
      <c r="D58" s="12" t="s">
        <v>19</v>
      </c>
      <c r="E58" s="13" t="s">
        <v>20</v>
      </c>
    </row>
    <row r="59" spans="1:5" ht="20.25" customHeight="1">
      <c r="A59" s="14">
        <v>1</v>
      </c>
      <c r="B59" s="24" t="s">
        <v>89</v>
      </c>
      <c r="C59" s="14" t="s">
        <v>25</v>
      </c>
      <c r="D59" s="15"/>
      <c r="E59" s="14">
        <f>4575.7</f>
        <v>4575.7</v>
      </c>
    </row>
    <row r="60" spans="1:5" ht="42.75">
      <c r="A60" s="14">
        <v>2</v>
      </c>
      <c r="B60" s="24" t="s">
        <v>94</v>
      </c>
      <c r="C60" s="14" t="s">
        <v>25</v>
      </c>
      <c r="D60" s="15"/>
      <c r="E60" s="25">
        <f>3035.26</f>
        <v>3035.26</v>
      </c>
    </row>
    <row r="61" spans="1:5" ht="18" customHeight="1">
      <c r="A61" s="14">
        <v>3</v>
      </c>
      <c r="B61" s="24" t="s">
        <v>95</v>
      </c>
      <c r="C61" s="24" t="s">
        <v>25</v>
      </c>
      <c r="D61" s="24" t="s">
        <v>96</v>
      </c>
      <c r="E61" s="25">
        <f>774.98</f>
        <v>774.98</v>
      </c>
    </row>
    <row r="62" spans="1:5" ht="14.25">
      <c r="A62" s="14">
        <v>4</v>
      </c>
      <c r="B62" s="24" t="s">
        <v>68</v>
      </c>
      <c r="C62" s="24" t="s">
        <v>25</v>
      </c>
      <c r="D62" s="24" t="s">
        <v>69</v>
      </c>
      <c r="E62" s="25">
        <v>749.28</v>
      </c>
    </row>
    <row r="63" spans="1:5" ht="14.25">
      <c r="A63" s="14">
        <v>5</v>
      </c>
      <c r="B63" s="15" t="s">
        <v>70</v>
      </c>
      <c r="C63" s="14" t="s">
        <v>25</v>
      </c>
      <c r="D63" s="15"/>
      <c r="E63" s="14">
        <f>93.66</f>
        <v>93.66</v>
      </c>
    </row>
    <row r="64" spans="1:5" ht="28.5">
      <c r="A64" s="14">
        <v>6</v>
      </c>
      <c r="B64" s="24" t="s">
        <v>97</v>
      </c>
      <c r="C64" s="24" t="s">
        <v>25</v>
      </c>
      <c r="D64" s="24" t="s">
        <v>98</v>
      </c>
      <c r="E64" s="25">
        <v>116.69</v>
      </c>
    </row>
    <row r="65" spans="1:5" ht="15">
      <c r="A65" s="18"/>
      <c r="B65" s="18" t="s">
        <v>27</v>
      </c>
      <c r="C65" s="18"/>
      <c r="D65" s="19"/>
      <c r="E65" s="18">
        <f>SUM(E59:E64)</f>
        <v>9345.570000000002</v>
      </c>
    </row>
    <row r="67" spans="1:5" ht="18">
      <c r="A67" s="51" t="s">
        <v>47</v>
      </c>
      <c r="B67" s="51"/>
      <c r="C67" s="51"/>
      <c r="D67" s="51"/>
      <c r="E67" s="51"/>
    </row>
    <row r="68" spans="1:5" ht="15.75">
      <c r="A68" s="11" t="s">
        <v>1</v>
      </c>
      <c r="B68" s="13" t="s">
        <v>18</v>
      </c>
      <c r="C68" s="13" t="s">
        <v>2</v>
      </c>
      <c r="D68" s="12" t="s">
        <v>19</v>
      </c>
      <c r="E68" s="13" t="s">
        <v>20</v>
      </c>
    </row>
    <row r="69" spans="1:5" ht="32.25" customHeight="1">
      <c r="A69" s="14">
        <v>1</v>
      </c>
      <c r="B69" s="24" t="s">
        <v>99</v>
      </c>
      <c r="C69" s="24" t="s">
        <v>25</v>
      </c>
      <c r="D69" s="15"/>
      <c r="E69" s="14">
        <v>649.08</v>
      </c>
    </row>
    <row r="70" spans="1:5" ht="23.25" customHeight="1">
      <c r="A70" s="14">
        <v>2</v>
      </c>
      <c r="B70" s="24" t="s">
        <v>100</v>
      </c>
      <c r="C70" s="14" t="s">
        <v>25</v>
      </c>
      <c r="D70" s="15" t="s">
        <v>101</v>
      </c>
      <c r="E70" s="25">
        <v>2147.86</v>
      </c>
    </row>
    <row r="71" spans="1:5" ht="14.25">
      <c r="A71" s="14">
        <v>3</v>
      </c>
      <c r="B71" s="24" t="s">
        <v>102</v>
      </c>
      <c r="C71" s="24" t="s">
        <v>25</v>
      </c>
      <c r="D71" s="24" t="s">
        <v>103</v>
      </c>
      <c r="E71" s="25">
        <v>2280.81</v>
      </c>
    </row>
    <row r="72" spans="1:5" ht="28.5">
      <c r="A72" s="14">
        <v>4</v>
      </c>
      <c r="B72" s="15" t="s">
        <v>104</v>
      </c>
      <c r="C72" s="14" t="s">
        <v>25</v>
      </c>
      <c r="D72" s="15" t="s">
        <v>105</v>
      </c>
      <c r="E72" s="14">
        <v>3611.85</v>
      </c>
    </row>
    <row r="73" spans="1:5" ht="28.5">
      <c r="A73" s="14">
        <v>5</v>
      </c>
      <c r="B73" s="24" t="s">
        <v>106</v>
      </c>
      <c r="C73" s="14" t="s">
        <v>25</v>
      </c>
      <c r="D73" s="24" t="s">
        <v>107</v>
      </c>
      <c r="E73" s="25">
        <v>266.5</v>
      </c>
    </row>
    <row r="74" spans="1:5" ht="14.25">
      <c r="A74" s="14">
        <v>6</v>
      </c>
      <c r="B74" s="24" t="s">
        <v>68</v>
      </c>
      <c r="C74" s="14" t="s">
        <v>25</v>
      </c>
      <c r="D74" s="24" t="s">
        <v>69</v>
      </c>
      <c r="E74" s="25">
        <v>749.28</v>
      </c>
    </row>
    <row r="75" spans="1:5" ht="14.25">
      <c r="A75" s="14">
        <v>7</v>
      </c>
      <c r="B75" s="15" t="s">
        <v>70</v>
      </c>
      <c r="C75" s="14" t="s">
        <v>25</v>
      </c>
      <c r="D75" s="24"/>
      <c r="E75" s="14">
        <f>93.66</f>
        <v>93.66</v>
      </c>
    </row>
    <row r="76" spans="1:5" ht="15">
      <c r="A76" s="18"/>
      <c r="B76" s="18" t="s">
        <v>27</v>
      </c>
      <c r="C76" s="18"/>
      <c r="D76" s="19"/>
      <c r="E76" s="18">
        <f>SUM(E69:E75)</f>
        <v>9799.04</v>
      </c>
    </row>
    <row r="78" spans="1:5" ht="18">
      <c r="A78" s="51" t="s">
        <v>108</v>
      </c>
      <c r="B78" s="51"/>
      <c r="C78" s="51"/>
      <c r="D78" s="51"/>
      <c r="E78" s="51"/>
    </row>
    <row r="79" spans="1:5" ht="15.75">
      <c r="A79" s="11" t="s">
        <v>1</v>
      </c>
      <c r="B79" s="13" t="s">
        <v>18</v>
      </c>
      <c r="C79" s="13" t="s">
        <v>2</v>
      </c>
      <c r="D79" s="12" t="s">
        <v>19</v>
      </c>
      <c r="E79" s="13" t="s">
        <v>20</v>
      </c>
    </row>
    <row r="80" spans="1:5" ht="20.25" customHeight="1">
      <c r="A80" s="14">
        <v>1</v>
      </c>
      <c r="B80" s="24" t="s">
        <v>89</v>
      </c>
      <c r="C80" s="24" t="s">
        <v>25</v>
      </c>
      <c r="D80" s="24"/>
      <c r="E80" s="25">
        <v>5295.77</v>
      </c>
    </row>
    <row r="81" spans="1:5" ht="14.25">
      <c r="A81" s="14">
        <v>2</v>
      </c>
      <c r="B81" s="24" t="s">
        <v>68</v>
      </c>
      <c r="C81" s="24" t="s">
        <v>25</v>
      </c>
      <c r="D81" s="15" t="s">
        <v>69</v>
      </c>
      <c r="E81" s="25">
        <v>749.28</v>
      </c>
    </row>
    <row r="82" spans="1:5" ht="14.25">
      <c r="A82" s="14">
        <v>3</v>
      </c>
      <c r="B82" s="15" t="s">
        <v>70</v>
      </c>
      <c r="C82" s="14" t="s">
        <v>25</v>
      </c>
      <c r="D82" s="15"/>
      <c r="E82" s="14">
        <f>93.66</f>
        <v>93.66</v>
      </c>
    </row>
    <row r="83" spans="1:5" ht="28.5">
      <c r="A83" s="14">
        <v>4</v>
      </c>
      <c r="B83" s="24" t="s">
        <v>109</v>
      </c>
      <c r="C83" s="24" t="s">
        <v>25</v>
      </c>
      <c r="D83" s="24" t="s">
        <v>110</v>
      </c>
      <c r="E83" s="25">
        <v>257.72</v>
      </c>
    </row>
    <row r="84" spans="1:5" ht="14.25">
      <c r="A84" s="14">
        <v>5</v>
      </c>
      <c r="B84" s="24"/>
      <c r="C84" s="24"/>
      <c r="D84" s="24"/>
      <c r="E84" s="25"/>
    </row>
    <row r="85" spans="1:5" ht="15">
      <c r="A85" s="18"/>
      <c r="B85" s="18" t="s">
        <v>27</v>
      </c>
      <c r="C85" s="18"/>
      <c r="D85" s="19"/>
      <c r="E85" s="18">
        <f>E80+E81+E82+E83+E84</f>
        <v>6396.43</v>
      </c>
    </row>
    <row r="87" spans="1:5" ht="18">
      <c r="A87" s="51" t="s">
        <v>54</v>
      </c>
      <c r="B87" s="51"/>
      <c r="C87" s="51"/>
      <c r="D87" s="51"/>
      <c r="E87" s="51"/>
    </row>
    <row r="88" spans="1:5" ht="15.75">
      <c r="A88" s="11" t="s">
        <v>1</v>
      </c>
      <c r="B88" s="13" t="s">
        <v>18</v>
      </c>
      <c r="C88" s="13" t="s">
        <v>2</v>
      </c>
      <c r="D88" s="12" t="s">
        <v>19</v>
      </c>
      <c r="E88" s="13" t="s">
        <v>20</v>
      </c>
    </row>
    <row r="89" spans="1:5" ht="14.25">
      <c r="A89" s="14">
        <v>1</v>
      </c>
      <c r="B89" s="24" t="s">
        <v>68</v>
      </c>
      <c r="C89" s="14" t="s">
        <v>25</v>
      </c>
      <c r="D89" s="15" t="s">
        <v>69</v>
      </c>
      <c r="E89" s="25">
        <v>749.28</v>
      </c>
    </row>
    <row r="90" spans="1:5" ht="14.25">
      <c r="A90" s="14">
        <v>2</v>
      </c>
      <c r="B90" s="15" t="s">
        <v>70</v>
      </c>
      <c r="C90" s="14" t="s">
        <v>25</v>
      </c>
      <c r="D90" s="15"/>
      <c r="E90" s="14">
        <f>93.66</f>
        <v>93.66</v>
      </c>
    </row>
    <row r="91" spans="1:5" ht="14.25">
      <c r="A91" s="14">
        <v>3</v>
      </c>
      <c r="B91" s="24"/>
      <c r="C91" s="14" t="s">
        <v>25</v>
      </c>
      <c r="D91" s="15"/>
      <c r="E91" s="25"/>
    </row>
    <row r="92" spans="1:5" ht="14.25">
      <c r="A92" s="14">
        <v>4</v>
      </c>
      <c r="B92" s="24"/>
      <c r="C92" s="24" t="s">
        <v>25</v>
      </c>
      <c r="D92" s="24"/>
      <c r="E92" s="25"/>
    </row>
    <row r="93" spans="1:5" ht="14.25">
      <c r="A93" s="14">
        <v>5</v>
      </c>
      <c r="B93" s="15"/>
      <c r="C93" s="14" t="s">
        <v>25</v>
      </c>
      <c r="D93" s="15"/>
      <c r="E93" s="14"/>
    </row>
    <row r="94" spans="1:5" ht="14.25">
      <c r="A94" s="14">
        <v>6</v>
      </c>
      <c r="B94" s="15"/>
      <c r="C94" s="14" t="s">
        <v>25</v>
      </c>
      <c r="D94" s="15"/>
      <c r="E94" s="14"/>
    </row>
    <row r="95" spans="1:5" ht="15">
      <c r="A95" s="18"/>
      <c r="B95" s="18" t="s">
        <v>27</v>
      </c>
      <c r="C95" s="18"/>
      <c r="D95" s="19"/>
      <c r="E95" s="18">
        <f>SUM(E89:E94)</f>
        <v>842.9399999999999</v>
      </c>
    </row>
    <row r="97" spans="1:5" ht="18">
      <c r="A97" s="51" t="s">
        <v>55</v>
      </c>
      <c r="B97" s="51"/>
      <c r="C97" s="51"/>
      <c r="D97" s="51"/>
      <c r="E97" s="51"/>
    </row>
    <row r="98" spans="1:5" ht="15.75">
      <c r="A98" s="11" t="s">
        <v>1</v>
      </c>
      <c r="B98" s="13" t="s">
        <v>18</v>
      </c>
      <c r="C98" s="13" t="s">
        <v>2</v>
      </c>
      <c r="D98" s="12" t="s">
        <v>19</v>
      </c>
      <c r="E98" s="13" t="s">
        <v>20</v>
      </c>
    </row>
    <row r="99" spans="1:5" ht="14.25">
      <c r="A99" s="14">
        <v>1</v>
      </c>
      <c r="B99" s="24" t="s">
        <v>68</v>
      </c>
      <c r="C99" s="14" t="s">
        <v>25</v>
      </c>
      <c r="D99" s="15" t="s">
        <v>69</v>
      </c>
      <c r="E99" s="25">
        <v>749.28</v>
      </c>
    </row>
    <row r="100" spans="1:5" ht="14.25">
      <c r="A100" s="14">
        <v>2</v>
      </c>
      <c r="B100" s="15" t="s">
        <v>70</v>
      </c>
      <c r="C100" s="14" t="s">
        <v>25</v>
      </c>
      <c r="D100" s="15"/>
      <c r="E100" s="14">
        <f>93.66</f>
        <v>93.66</v>
      </c>
    </row>
    <row r="101" spans="1:5" ht="28.5">
      <c r="A101" s="14">
        <v>3</v>
      </c>
      <c r="B101" s="24" t="s">
        <v>111</v>
      </c>
      <c r="C101" s="14" t="s">
        <v>25</v>
      </c>
      <c r="D101" s="24"/>
      <c r="E101" s="25">
        <v>1416.52</v>
      </c>
    </row>
    <row r="102" spans="1:5" ht="28.5">
      <c r="A102" s="14">
        <v>4</v>
      </c>
      <c r="B102" s="42" t="s">
        <v>112</v>
      </c>
      <c r="C102" s="14" t="s">
        <v>25</v>
      </c>
      <c r="D102" s="24" t="s">
        <v>113</v>
      </c>
      <c r="E102" s="25">
        <v>636.33</v>
      </c>
    </row>
    <row r="103" spans="1:5" ht="28.5">
      <c r="A103" s="14">
        <v>5</v>
      </c>
      <c r="B103" s="42" t="s">
        <v>114</v>
      </c>
      <c r="C103" s="14" t="s">
        <v>25</v>
      </c>
      <c r="D103" s="24"/>
      <c r="E103" s="25">
        <f>8156.39</f>
        <v>8156.39</v>
      </c>
    </row>
    <row r="104" spans="1:5" ht="15">
      <c r="A104" s="18"/>
      <c r="B104" s="18" t="s">
        <v>27</v>
      </c>
      <c r="C104" s="18"/>
      <c r="D104" s="19"/>
      <c r="E104" s="18">
        <f>SUM(E99:E103)</f>
        <v>11052.18</v>
      </c>
    </row>
    <row r="106" spans="1:5" ht="18">
      <c r="A106" s="51" t="s">
        <v>58</v>
      </c>
      <c r="B106" s="51"/>
      <c r="C106" s="51"/>
      <c r="D106" s="51"/>
      <c r="E106" s="51"/>
    </row>
    <row r="107" spans="1:5" ht="15.75">
      <c r="A107" s="11" t="s">
        <v>1</v>
      </c>
      <c r="B107" s="13" t="s">
        <v>18</v>
      </c>
      <c r="C107" s="13" t="s">
        <v>2</v>
      </c>
      <c r="D107" s="12" t="s">
        <v>19</v>
      </c>
      <c r="E107" s="13" t="s">
        <v>20</v>
      </c>
    </row>
    <row r="108" spans="1:5" ht="14.25">
      <c r="A108" s="14">
        <v>1</v>
      </c>
      <c r="B108" s="24" t="s">
        <v>68</v>
      </c>
      <c r="C108" s="24" t="s">
        <v>25</v>
      </c>
      <c r="D108" s="24" t="s">
        <v>69</v>
      </c>
      <c r="E108" s="25">
        <v>749.28</v>
      </c>
    </row>
    <row r="109" spans="1:5" ht="14.25">
      <c r="A109" s="14">
        <v>2</v>
      </c>
      <c r="B109" s="15" t="s">
        <v>70</v>
      </c>
      <c r="C109" s="14" t="s">
        <v>25</v>
      </c>
      <c r="D109" s="15"/>
      <c r="E109" s="14">
        <f>93.66</f>
        <v>93.66</v>
      </c>
    </row>
    <row r="110" spans="1:5" ht="42.75">
      <c r="A110" s="14">
        <v>3</v>
      </c>
      <c r="B110" s="24" t="s">
        <v>115</v>
      </c>
      <c r="C110" s="14" t="s">
        <v>25</v>
      </c>
      <c r="D110" s="15"/>
      <c r="E110" s="14">
        <v>677.56</v>
      </c>
    </row>
    <row r="111" spans="1:5" ht="14.25">
      <c r="A111" s="14">
        <v>4</v>
      </c>
      <c r="B111" s="24"/>
      <c r="C111" s="14" t="s">
        <v>25</v>
      </c>
      <c r="D111" s="15"/>
      <c r="E111" s="25"/>
    </row>
    <row r="112" spans="1:5" ht="14.25">
      <c r="A112" s="14">
        <v>5</v>
      </c>
      <c r="B112" s="24"/>
      <c r="C112" s="24"/>
      <c r="D112" s="24"/>
      <c r="E112" s="25"/>
    </row>
    <row r="113" spans="1:5" ht="14.25">
      <c r="A113" s="14">
        <v>6</v>
      </c>
      <c r="B113" s="24"/>
      <c r="C113" s="24"/>
      <c r="D113" s="24"/>
      <c r="E113" s="25"/>
    </row>
    <row r="114" spans="1:5" ht="14.25">
      <c r="A114" s="14">
        <v>7</v>
      </c>
      <c r="B114" s="24"/>
      <c r="C114" s="24"/>
      <c r="D114" s="24"/>
      <c r="E114" s="25"/>
    </row>
    <row r="115" spans="1:5" ht="15">
      <c r="A115" s="18"/>
      <c r="B115" s="18" t="s">
        <v>27</v>
      </c>
      <c r="C115" s="18"/>
      <c r="D115" s="19"/>
      <c r="E115" s="18">
        <f>E108+E109+E110+E111+E112+E113+E114</f>
        <v>1520.5</v>
      </c>
    </row>
    <row r="117" spans="1:5" ht="15">
      <c r="A117" s="38"/>
      <c r="B117" s="38" t="s">
        <v>63</v>
      </c>
      <c r="C117" s="38"/>
      <c r="D117" s="39"/>
      <c r="E117" s="38">
        <f>E7+E15+E25+E34+E45+E55+E65+E76+E85+E95+E104+E115</f>
        <v>63824.96000000001</v>
      </c>
    </row>
  </sheetData>
  <sheetProtection selectLockedCells="1" selectUnlockedCells="1"/>
  <mergeCells count="12">
    <mergeCell ref="A57:E57"/>
    <mergeCell ref="A67:E67"/>
    <mergeCell ref="A78:E78"/>
    <mergeCell ref="A87:E87"/>
    <mergeCell ref="A97:E97"/>
    <mergeCell ref="A106:E106"/>
    <mergeCell ref="A1:E1"/>
    <mergeCell ref="A9:E9"/>
    <mergeCell ref="A17:E17"/>
    <mergeCell ref="A27:E27"/>
    <mergeCell ref="A36:E36"/>
    <mergeCell ref="A47:E4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2020-03-10T14:00:55Z</dcterms:modified>
  <cp:category/>
  <cp:version/>
  <cp:contentType/>
  <cp:contentStatus/>
</cp:coreProperties>
</file>